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2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<sst xmlns="http://schemas.openxmlformats.org/spreadsheetml/2006/main" count="46" uniqueCount="33">
  <si>
    <t>Ventajas de otorgar tickets respecto de efectivo</t>
  </si>
  <si>
    <t>Monto a entregar a los empleados (importe bruto mensual)</t>
  </si>
  <si>
    <t>Completar aquí cant. de empleados y monto a entregar a c/u:</t>
  </si>
  <si>
    <t>TR</t>
  </si>
  <si>
    <t>(modificar números en color bordó)</t>
  </si>
  <si>
    <t>Cantidad de empleados</t>
  </si>
  <si>
    <t>Monto a entregar a c/u</t>
  </si>
  <si>
    <t>Total monto a entregar</t>
  </si>
  <si>
    <t>Resumen de Ahorro</t>
  </si>
  <si>
    <t>Mensual</t>
  </si>
  <si>
    <t>Anual</t>
  </si>
  <si>
    <r>
      <t xml:space="preserve">Beneficio por </t>
    </r>
    <r>
      <rPr>
        <b/>
        <sz val="8"/>
        <rFont val="Verdana"/>
        <family val="2"/>
      </rPr>
      <t>10 años</t>
    </r>
  </si>
  <si>
    <t>Ahorro para la empresa</t>
  </si>
  <si>
    <t>Aumento del poder adquisitivo para empleados</t>
  </si>
  <si>
    <t>Beneficio anual total</t>
  </si>
  <si>
    <t>Porcentaje de beneficio</t>
  </si>
  <si>
    <t>Efectivo</t>
  </si>
  <si>
    <t>Ticket</t>
  </si>
  <si>
    <t>Concepto</t>
  </si>
  <si>
    <t>%</t>
  </si>
  <si>
    <t>Dinero</t>
  </si>
  <si>
    <t>Sueldo Bruto</t>
  </si>
  <si>
    <t>-</t>
  </si>
  <si>
    <t>Total</t>
  </si>
  <si>
    <t>Poder adquisitivo</t>
  </si>
  <si>
    <t>* Consulte con su asesor el precio del servicio y gastos de envio.</t>
  </si>
  <si>
    <t>VD</t>
  </si>
  <si>
    <t>IMSS</t>
  </si>
  <si>
    <t>INFONAVIT</t>
  </si>
  <si>
    <t>Aguinaldo</t>
  </si>
  <si>
    <t>Prima Vacacional</t>
  </si>
  <si>
    <t>Impuestos sobre Nomina</t>
  </si>
  <si>
    <t>Seguro Social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</si>
</sst>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[Red]&quot;$&quot;\ \-#,##0"/>
    <numFmt numFmtId="165" formatCode="0.0%"/>
    <numFmt numFmtId="166" formatCode="&quot;$&quot;\ #,##0.00;[Red]&quot;$&quot;\ \-#,##0.00"/>
    <numFmt numFmtId="167" formatCode="&quot;$&quot;\ #,##0.0;[Red]&quot;$&quot;\ \-#,##0.0"/>
  </numFmts>
  <fonts count="18">
    <font>
      <sz val="10"/>
      <name val="Arial"/>
      <family val="0"/>
    </font>
    <font>
      <sz val="8"/>
      <name val="Verdana"/>
      <family val="2"/>
    </font>
    <font>
      <b/>
      <sz val="12"/>
      <color indexed="62"/>
      <name val="Verdana"/>
      <family val="2"/>
    </font>
    <font>
      <b/>
      <sz val="11"/>
      <color indexed="62"/>
      <name val="Verdana"/>
      <family val="2"/>
    </font>
    <font>
      <b/>
      <sz val="10"/>
      <color indexed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8"/>
      <color indexed="61"/>
      <name val="Arial"/>
      <family val="2"/>
    </font>
    <font>
      <b/>
      <sz val="8"/>
      <color indexed="61"/>
      <name val="Verdana"/>
      <family val="2"/>
    </font>
    <font>
      <b/>
      <sz val="8"/>
      <color indexed="21"/>
      <name val="Verdana"/>
      <family val="2"/>
    </font>
    <font>
      <sz val="8"/>
      <color indexed="9"/>
      <name val="Verdana"/>
      <family val="2"/>
    </font>
    <font>
      <b/>
      <sz val="8"/>
      <color indexed="62"/>
      <name val="Verdana"/>
      <family val="2"/>
    </font>
    <font>
      <u val="single"/>
      <sz val="8"/>
      <name val="Verdana"/>
      <family val="2"/>
    </font>
    <font>
      <b/>
      <u val="single"/>
      <sz val="8"/>
      <name val="Verdana"/>
      <family val="2"/>
    </font>
    <font>
      <sz val="8"/>
      <color indexed="10"/>
      <name val="Verdana"/>
      <family val="2"/>
    </font>
    <font>
      <b/>
      <sz val="8"/>
      <color indexed="10"/>
      <name val="Verdana"/>
      <family val="2"/>
    </font>
    <font>
      <b/>
      <sz val="8"/>
      <color indexed="12"/>
      <name val="Verdana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62"/>
      </left>
      <right style="thin"/>
      <top style="thin">
        <color indexed="62"/>
      </top>
      <bottom style="thin">
        <color indexed="62"/>
      </bottom>
    </border>
    <border>
      <left style="thin"/>
      <right style="thin"/>
      <top style="thin">
        <color indexed="62"/>
      </top>
      <bottom style="thin">
        <color indexed="62"/>
      </bottom>
    </border>
    <border>
      <left style="thin"/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4" fontId="1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6" fillId="2" borderId="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164" fontId="9" fillId="0" borderId="2" xfId="0" applyNumberFormat="1" applyFont="1" applyBorder="1" applyAlignment="1" applyProtection="1">
      <alignment horizontal="center" vertical="center"/>
      <protection/>
    </xf>
    <xf numFmtId="164" fontId="8" fillId="0" borderId="0" xfId="0" applyNumberFormat="1" applyFont="1" applyBorder="1" applyAlignment="1" applyProtection="1">
      <alignment horizontal="center" vertical="center"/>
      <protection/>
    </xf>
    <xf numFmtId="9" fontId="6" fillId="0" borderId="2" xfId="19" applyFont="1" applyBorder="1" applyAlignment="1" applyProtection="1">
      <alignment horizontal="center" vertical="center"/>
      <protection/>
    </xf>
    <xf numFmtId="164" fontId="11" fillId="3" borderId="3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9" fontId="11" fillId="3" borderId="4" xfId="19" applyFont="1" applyFill="1" applyBorder="1" applyAlignment="1" applyProtection="1">
      <alignment horizontal="center" vertical="center"/>
      <protection/>
    </xf>
    <xf numFmtId="10" fontId="8" fillId="0" borderId="0" xfId="19" applyNumberFormat="1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164" fontId="1" fillId="0" borderId="0" xfId="0" applyNumberFormat="1" applyFont="1" applyBorder="1" applyAlignment="1" applyProtection="1">
      <alignment vertical="center"/>
      <protection/>
    </xf>
    <xf numFmtId="164" fontId="1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3" borderId="5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6" fillId="0" borderId="6" xfId="0" applyFont="1" applyFill="1" applyBorder="1" applyAlignment="1" applyProtection="1">
      <alignment horizontal="center" vertical="center"/>
      <protection/>
    </xf>
    <xf numFmtId="165" fontId="1" fillId="0" borderId="1" xfId="0" applyNumberFormat="1" applyFont="1" applyFill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vertical="center"/>
      <protection/>
    </xf>
    <xf numFmtId="164" fontId="1" fillId="0" borderId="2" xfId="0" applyNumberFormat="1" applyFont="1" applyFill="1" applyBorder="1" applyAlignment="1" applyProtection="1">
      <alignment vertical="center"/>
      <protection/>
    </xf>
    <xf numFmtId="164" fontId="1" fillId="0" borderId="6" xfId="0" applyNumberFormat="1" applyFont="1" applyFill="1" applyBorder="1" applyAlignment="1" applyProtection="1">
      <alignment vertical="center"/>
      <protection/>
    </xf>
    <xf numFmtId="164" fontId="1" fillId="0" borderId="1" xfId="0" applyNumberFormat="1" applyFont="1" applyBorder="1" applyAlignment="1" applyProtection="1">
      <alignment vertical="center"/>
      <protection/>
    </xf>
    <xf numFmtId="165" fontId="8" fillId="0" borderId="1" xfId="0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/>
    </xf>
    <xf numFmtId="164" fontId="1" fillId="0" borderId="7" xfId="0" applyNumberFormat="1" applyFont="1" applyBorder="1" applyAlignment="1" applyProtection="1">
      <alignment vertical="center"/>
      <protection/>
    </xf>
    <xf numFmtId="9" fontId="14" fillId="0" borderId="0" xfId="0" applyNumberFormat="1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165" fontId="1" fillId="0" borderId="0" xfId="0" applyNumberFormat="1" applyFont="1" applyBorder="1" applyAlignment="1" applyProtection="1">
      <alignment vertical="center"/>
      <protection/>
    </xf>
    <xf numFmtId="164" fontId="6" fillId="0" borderId="8" xfId="0" applyNumberFormat="1" applyFont="1" applyBorder="1" applyAlignment="1" applyProtection="1">
      <alignment vertical="center"/>
      <protection/>
    </xf>
    <xf numFmtId="164" fontId="6" fillId="0" borderId="9" xfId="0" applyNumberFormat="1" applyFont="1" applyBorder="1" applyAlignment="1" applyProtection="1">
      <alignment vertical="center"/>
      <protection/>
    </xf>
    <xf numFmtId="165" fontId="1" fillId="0" borderId="10" xfId="0" applyNumberFormat="1" applyFont="1" applyBorder="1" applyAlignment="1" applyProtection="1">
      <alignment vertical="center"/>
      <protection/>
    </xf>
    <xf numFmtId="164" fontId="6" fillId="0" borderId="11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6" fillId="0" borderId="0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166" fontId="1" fillId="0" borderId="0" xfId="0" applyNumberFormat="1" applyFont="1" applyAlignment="1" applyProtection="1">
      <alignment vertical="center"/>
      <protection/>
    </xf>
    <xf numFmtId="165" fontId="6" fillId="0" borderId="1" xfId="19" applyNumberFormat="1" applyFont="1" applyFill="1" applyBorder="1" applyAlignment="1" applyProtection="1">
      <alignment horizontal="center" vertical="center"/>
      <protection/>
    </xf>
    <xf numFmtId="164" fontId="6" fillId="0" borderId="1" xfId="0" applyNumberFormat="1" applyFont="1" applyBorder="1" applyAlignment="1" applyProtection="1">
      <alignment vertical="center"/>
      <protection/>
    </xf>
    <xf numFmtId="164" fontId="6" fillId="0" borderId="2" xfId="0" applyNumberFormat="1" applyFont="1" applyFill="1" applyBorder="1" applyAlignment="1" applyProtection="1">
      <alignment vertical="center"/>
      <protection/>
    </xf>
    <xf numFmtId="164" fontId="6" fillId="0" borderId="6" xfId="0" applyNumberFormat="1" applyFont="1" applyFill="1" applyBorder="1" applyAlignment="1" applyProtection="1">
      <alignment vertical="center"/>
      <protection/>
    </xf>
    <xf numFmtId="9" fontId="1" fillId="0" borderId="1" xfId="0" applyNumberFormat="1" applyFont="1" applyBorder="1" applyAlignment="1" applyProtection="1">
      <alignment vertical="center"/>
      <protection/>
    </xf>
    <xf numFmtId="165" fontId="8" fillId="0" borderId="1" xfId="19" applyNumberFormat="1" applyFont="1" applyFill="1" applyBorder="1" applyAlignment="1" applyProtection="1">
      <alignment vertical="center"/>
      <protection locked="0"/>
    </xf>
    <xf numFmtId="165" fontId="6" fillId="0" borderId="0" xfId="19" applyNumberFormat="1" applyFont="1" applyBorder="1" applyAlignment="1" applyProtection="1">
      <alignment vertical="center"/>
      <protection/>
    </xf>
    <xf numFmtId="165" fontId="1" fillId="0" borderId="10" xfId="19" applyNumberFormat="1" applyFont="1" applyBorder="1" applyAlignment="1" applyProtection="1">
      <alignment vertical="center"/>
      <protection/>
    </xf>
    <xf numFmtId="164" fontId="6" fillId="0" borderId="11" xfId="0" applyNumberFormat="1" applyFont="1" applyBorder="1" applyAlignment="1" applyProtection="1">
      <alignment vertical="center"/>
      <protection/>
    </xf>
    <xf numFmtId="9" fontId="1" fillId="0" borderId="0" xfId="0" applyNumberFormat="1" applyFont="1" applyBorder="1" applyAlignment="1" applyProtection="1">
      <alignment vertical="center"/>
      <protection/>
    </xf>
    <xf numFmtId="164" fontId="16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left" vertical="center" wrapText="1"/>
      <protection/>
    </xf>
    <xf numFmtId="164" fontId="16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 applyProtection="1">
      <alignment vertical="center"/>
      <protection/>
    </xf>
    <xf numFmtId="166" fontId="1" fillId="0" borderId="0" xfId="0" applyNumberFormat="1" applyFont="1" applyBorder="1" applyAlignment="1" applyProtection="1">
      <alignment vertical="center"/>
      <protection/>
    </xf>
    <xf numFmtId="10" fontId="1" fillId="0" borderId="0" xfId="0" applyNumberFormat="1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166" fontId="1" fillId="0" borderId="1" xfId="0" applyNumberFormat="1" applyFont="1" applyBorder="1" applyAlignment="1" applyProtection="1">
      <alignment vertical="center"/>
      <protection/>
    </xf>
    <xf numFmtId="0" fontId="1" fillId="0" borderId="0" xfId="0" applyNumberFormat="1" applyFont="1" applyAlignment="1" applyProtection="1">
      <alignment vertical="center"/>
      <protection/>
    </xf>
    <xf numFmtId="165" fontId="8" fillId="4" borderId="1" xfId="0" applyNumberFormat="1" applyFont="1" applyFill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4" fillId="5" borderId="0" xfId="0" applyFont="1" applyFill="1" applyAlignment="1" applyProtection="1">
      <alignment horizontal="center" vertical="center"/>
      <protection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17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/>
    </xf>
    <xf numFmtId="164" fontId="9" fillId="0" borderId="1" xfId="0" applyNumberFormat="1" applyFont="1" applyBorder="1" applyAlignment="1" applyProtection="1">
      <alignment horizontal="center" vertical="center"/>
      <protection/>
    </xf>
    <xf numFmtId="164" fontId="1" fillId="3" borderId="7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center" vertical="center" wrapText="1"/>
      <protection/>
    </xf>
    <xf numFmtId="0" fontId="10" fillId="6" borderId="1" xfId="0" applyFont="1" applyFill="1" applyBorder="1" applyAlignment="1" applyProtection="1">
      <alignment horizontal="left" vertical="center"/>
      <protection/>
    </xf>
    <xf numFmtId="164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164" fontId="6" fillId="0" borderId="1" xfId="0" applyNumberFormat="1" applyFont="1" applyBorder="1" applyAlignment="1" applyProtection="1">
      <alignment horizontal="center" vertical="center"/>
      <protection/>
    </xf>
    <xf numFmtId="0" fontId="6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164" fontId="6" fillId="0" borderId="21" xfId="0" applyNumberFormat="1" applyFont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left" vertical="center"/>
      <protection/>
    </xf>
    <xf numFmtId="10" fontId="6" fillId="0" borderId="5" xfId="19" applyNumberFormat="1" applyFont="1" applyBorder="1" applyAlignment="1" applyProtection="1">
      <alignment horizontal="center" vertical="center" wrapText="1"/>
      <protection/>
    </xf>
    <xf numFmtId="10" fontId="6" fillId="0" borderId="23" xfId="19" applyNumberFormat="1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left" vertical="center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6" fillId="3" borderId="5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6" fillId="3" borderId="5" xfId="0" applyFont="1" applyFill="1" applyBorder="1" applyAlignment="1" applyProtection="1">
      <alignment horizontal="left" vertical="center"/>
      <protection/>
    </xf>
    <xf numFmtId="0" fontId="6" fillId="3" borderId="23" xfId="0" applyFont="1" applyFill="1" applyBorder="1" applyAlignment="1" applyProtection="1">
      <alignment horizontal="left" vertical="center"/>
      <protection/>
    </xf>
    <xf numFmtId="0" fontId="1" fillId="0" borderId="5" xfId="0" applyFont="1" applyFill="1" applyBorder="1" applyAlignment="1" applyProtection="1">
      <alignment horizontal="left" vertical="center"/>
      <protection/>
    </xf>
    <xf numFmtId="0" fontId="1" fillId="0" borderId="23" xfId="0" applyFont="1" applyFill="1" applyBorder="1" applyAlignment="1" applyProtection="1">
      <alignment horizontal="left" vertical="center"/>
      <protection/>
    </xf>
    <xf numFmtId="0" fontId="6" fillId="0" borderId="24" xfId="0" applyFont="1" applyFill="1" applyBorder="1" applyAlignment="1" applyProtection="1">
      <alignment horizontal="left" vertical="center"/>
      <protection/>
    </xf>
    <xf numFmtId="0" fontId="6" fillId="0" borderId="25" xfId="0" applyFont="1" applyFill="1" applyBorder="1" applyAlignment="1" applyProtection="1">
      <alignment horizontal="left" vertical="center"/>
      <protection/>
    </xf>
    <xf numFmtId="0" fontId="6" fillId="0" borderId="24" xfId="0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164" fontId="6" fillId="0" borderId="24" xfId="0" applyNumberFormat="1" applyFont="1" applyBorder="1" applyAlignment="1" applyProtection="1">
      <alignment horizontal="center" vertical="center"/>
      <protection/>
    </xf>
    <xf numFmtId="164" fontId="6" fillId="0" borderId="11" xfId="0" applyNumberFormat="1" applyFont="1" applyBorder="1" applyAlignment="1" applyProtection="1">
      <alignment horizontal="center" vertical="center"/>
      <protection/>
    </xf>
    <xf numFmtId="0" fontId="6" fillId="2" borderId="5" xfId="0" applyFont="1" applyFill="1" applyBorder="1" applyAlignment="1" applyProtection="1">
      <alignment horizontal="center" vertical="center"/>
      <protection/>
    </xf>
    <xf numFmtId="0" fontId="6" fillId="2" borderId="23" xfId="0" applyFont="1" applyFill="1" applyBorder="1" applyAlignment="1" applyProtection="1">
      <alignment horizontal="center" vertical="center"/>
      <protection/>
    </xf>
    <xf numFmtId="164" fontId="11" fillId="0" borderId="0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S73"/>
  <sheetViews>
    <sheetView tabSelected="1" workbookViewId="0" topLeftCell="A1">
      <selection activeCell="H11" sqref="H11:I12"/>
    </sheetView>
  </sheetViews>
  <sheetFormatPr defaultColWidth="11.421875" defaultRowHeight="12.75"/>
  <cols>
    <col min="1" max="1" width="1.421875" style="1" customWidth="1"/>
    <col min="2" max="2" width="15.7109375" style="2" customWidth="1"/>
    <col min="3" max="3" width="16.28125" style="2" customWidth="1"/>
    <col min="4" max="5" width="10.140625" style="2" customWidth="1"/>
    <col min="6" max="6" width="1.7109375" style="3" customWidth="1"/>
    <col min="7" max="7" width="2.421875" style="3" customWidth="1"/>
    <col min="8" max="10" width="11.00390625" style="2" customWidth="1"/>
    <col min="11" max="11" width="4.57421875" style="2" customWidth="1"/>
    <col min="12" max="12" width="9.140625" style="2" customWidth="1"/>
    <col min="13" max="13" width="10.7109375" style="2" bestFit="1" customWidth="1"/>
    <col min="14" max="14" width="8.28125" style="2" bestFit="1" customWidth="1"/>
    <col min="15" max="15" width="8.57421875" style="2" bestFit="1" customWidth="1"/>
    <col min="16" max="30" width="11.28125" style="2" customWidth="1"/>
    <col min="31" max="41" width="11.421875" style="2" customWidth="1"/>
    <col min="42" max="45" width="11.421875" style="4" customWidth="1"/>
    <col min="46" max="16384" width="11.421875" style="1" customWidth="1"/>
  </cols>
  <sheetData>
    <row r="3" spans="2:4" ht="12.75">
      <c r="B3"/>
      <c r="C3"/>
      <c r="D3"/>
    </row>
    <row r="4" spans="2:10" ht="12.75">
      <c r="B4"/>
      <c r="C4"/>
      <c r="D4"/>
      <c r="J4" s="5"/>
    </row>
    <row r="6" spans="2:13" ht="14.25" customHeight="1">
      <c r="B6" s="74" t="s">
        <v>0</v>
      </c>
      <c r="C6" s="75"/>
      <c r="D6" s="75"/>
      <c r="E6" s="75"/>
      <c r="F6" s="75"/>
      <c r="G6" s="75"/>
      <c r="H6" s="75"/>
      <c r="I6" s="75"/>
      <c r="J6" s="76"/>
      <c r="K6" s="6"/>
      <c r="L6" s="6"/>
      <c r="M6" s="6"/>
    </row>
    <row r="7" spans="2:13" ht="14.2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2:30" ht="18" customHeight="1">
      <c r="B8" s="77" t="s">
        <v>1</v>
      </c>
      <c r="C8" s="77"/>
      <c r="D8" s="77"/>
      <c r="E8" s="77"/>
      <c r="F8" s="77"/>
      <c r="G8" s="77"/>
      <c r="H8" s="77"/>
      <c r="I8" s="77"/>
      <c r="J8" s="77"/>
      <c r="AD8" s="3"/>
    </row>
    <row r="9" ht="18" customHeight="1">
      <c r="AD9" s="3"/>
    </row>
    <row r="10" spans="2:45" ht="17.25" customHeight="1" thickBot="1">
      <c r="B10" s="63" t="s">
        <v>2</v>
      </c>
      <c r="C10" s="64"/>
      <c r="D10" s="65"/>
      <c r="E10" s="65"/>
      <c r="F10" s="66"/>
      <c r="G10" s="66"/>
      <c r="H10" s="68" t="s">
        <v>3</v>
      </c>
      <c r="I10" s="68" t="s">
        <v>26</v>
      </c>
      <c r="AA10" s="3"/>
      <c r="AM10" s="4"/>
      <c r="AN10" s="4"/>
      <c r="AO10" s="4"/>
      <c r="AQ10" s="1"/>
      <c r="AR10" s="1"/>
      <c r="AS10" s="1"/>
    </row>
    <row r="11" spans="2:45" ht="12.75">
      <c r="B11" s="67" t="s">
        <v>4</v>
      </c>
      <c r="C11" s="64"/>
      <c r="D11" s="78" t="s">
        <v>5</v>
      </c>
      <c r="E11" s="79"/>
      <c r="F11" s="79"/>
      <c r="G11" s="79"/>
      <c r="H11" s="69"/>
      <c r="I11" s="69"/>
      <c r="AA11" s="3"/>
      <c r="AM11" s="4"/>
      <c r="AN11" s="4"/>
      <c r="AO11" s="4"/>
      <c r="AQ11" s="1"/>
      <c r="AR11" s="1"/>
      <c r="AS11" s="1"/>
    </row>
    <row r="12" spans="2:45" ht="13.5" thickBot="1">
      <c r="B12" s="64"/>
      <c r="C12" s="64"/>
      <c r="D12" s="78" t="s">
        <v>6</v>
      </c>
      <c r="E12" s="79"/>
      <c r="F12" s="79"/>
      <c r="G12" s="79"/>
      <c r="H12" s="70"/>
      <c r="I12" s="70"/>
      <c r="AA12" s="3"/>
      <c r="AM12" s="4"/>
      <c r="AN12" s="4"/>
      <c r="AO12" s="4"/>
      <c r="AQ12" s="1"/>
      <c r="AR12" s="1"/>
      <c r="AS12" s="1"/>
    </row>
    <row r="13" spans="2:45" ht="13.5" thickBot="1">
      <c r="B13" s="64"/>
      <c r="C13" s="64"/>
      <c r="D13" s="78" t="s">
        <v>7</v>
      </c>
      <c r="E13" s="79"/>
      <c r="F13" s="79"/>
      <c r="G13" s="79"/>
      <c r="H13" s="109">
        <f>(H12*H11)+(I12*I11)</f>
        <v>0</v>
      </c>
      <c r="I13" s="110"/>
      <c r="L13" s="72"/>
      <c r="AB13" s="3"/>
      <c r="AN13" s="4"/>
      <c r="AO13" s="4"/>
      <c r="AR13" s="1"/>
      <c r="AS13" s="1"/>
    </row>
    <row r="14" spans="4:30" ht="12.75">
      <c r="D14" s="8"/>
      <c r="E14" s="8"/>
      <c r="F14" s="8"/>
      <c r="G14" s="8"/>
      <c r="H14" s="9"/>
      <c r="I14" s="9"/>
      <c r="J14" s="9"/>
      <c r="AD14" s="3"/>
    </row>
    <row r="15" spans="4:30" ht="12.75">
      <c r="D15" s="8"/>
      <c r="E15" s="8"/>
      <c r="F15" s="8"/>
      <c r="G15" s="8"/>
      <c r="H15" s="9"/>
      <c r="I15" s="9"/>
      <c r="J15" s="9"/>
      <c r="AD15" s="3"/>
    </row>
    <row r="16" spans="2:30" ht="16.5" customHeight="1">
      <c r="B16" s="77" t="s">
        <v>8</v>
      </c>
      <c r="C16" s="77"/>
      <c r="D16" s="77"/>
      <c r="E16" s="77"/>
      <c r="F16" s="77"/>
      <c r="G16" s="77"/>
      <c r="H16" s="77"/>
      <c r="I16" s="77"/>
      <c r="J16" s="77"/>
      <c r="AD16" s="3"/>
    </row>
    <row r="17" spans="4:30" ht="12.75">
      <c r="D17" s="8"/>
      <c r="E17" s="8"/>
      <c r="F17" s="8"/>
      <c r="G17" s="8"/>
      <c r="H17" s="9"/>
      <c r="I17" s="9"/>
      <c r="J17" s="9"/>
      <c r="AD17" s="3"/>
    </row>
    <row r="18" spans="4:30" ht="12.75" customHeight="1">
      <c r="D18" s="8"/>
      <c r="E18" s="80" t="s">
        <v>9</v>
      </c>
      <c r="F18" s="80"/>
      <c r="G18" s="81" t="s">
        <v>10</v>
      </c>
      <c r="H18" s="81"/>
      <c r="I18" s="10"/>
      <c r="J18" s="82" t="s">
        <v>11</v>
      </c>
      <c r="K18" s="11"/>
      <c r="AD18" s="3"/>
    </row>
    <row r="19" spans="2:30" ht="16.5" customHeight="1">
      <c r="B19" s="84" t="s">
        <v>12</v>
      </c>
      <c r="C19" s="84"/>
      <c r="D19" s="84"/>
      <c r="E19" s="85">
        <f>E39-H39</f>
        <v>0</v>
      </c>
      <c r="F19" s="86"/>
      <c r="G19" s="87">
        <f>+E19*12</f>
        <v>0</v>
      </c>
      <c r="H19" s="87"/>
      <c r="I19" s="12"/>
      <c r="J19" s="83"/>
      <c r="AD19" s="3"/>
    </row>
    <row r="20" spans="2:30" ht="16.5" customHeight="1">
      <c r="B20" s="84" t="s">
        <v>13</v>
      </c>
      <c r="C20" s="84"/>
      <c r="D20" s="84"/>
      <c r="E20" s="85">
        <f>+H50-E50</f>
        <v>0</v>
      </c>
      <c r="F20" s="86"/>
      <c r="G20" s="87">
        <f>+E20*12</f>
        <v>0</v>
      </c>
      <c r="H20" s="87"/>
      <c r="I20" s="12"/>
      <c r="J20" s="83"/>
      <c r="AD20" s="3"/>
    </row>
    <row r="21" spans="4:30" ht="12.75">
      <c r="D21" s="8"/>
      <c r="E21" s="8"/>
      <c r="F21" s="8"/>
      <c r="G21" s="8"/>
      <c r="H21" s="9"/>
      <c r="J21" s="13"/>
      <c r="AD21" s="3"/>
    </row>
    <row r="22" spans="2:30" ht="18" customHeight="1">
      <c r="B22" s="88" t="s">
        <v>14</v>
      </c>
      <c r="C22" s="89"/>
      <c r="D22" s="89"/>
      <c r="E22" s="89"/>
      <c r="F22" s="90"/>
      <c r="G22" s="91">
        <f>+G19+G20</f>
        <v>0</v>
      </c>
      <c r="H22" s="91"/>
      <c r="I22" s="11"/>
      <c r="J22" s="13">
        <f>G22*10</f>
        <v>0</v>
      </c>
      <c r="Q22" s="14"/>
      <c r="AD22" s="3"/>
    </row>
    <row r="23" spans="2:30" ht="16.5" customHeight="1">
      <c r="B23" s="92" t="s">
        <v>15</v>
      </c>
      <c r="C23" s="92"/>
      <c r="D23" s="92"/>
      <c r="E23" s="92"/>
      <c r="F23" s="88"/>
      <c r="G23" s="93" t="e">
        <f>+G22/(E31*12)</f>
        <v>#DIV/0!</v>
      </c>
      <c r="H23" s="94"/>
      <c r="I23" s="11"/>
      <c r="J23" s="15"/>
      <c r="AD23" s="3"/>
    </row>
    <row r="24" spans="4:30" ht="12.75">
      <c r="D24" s="8"/>
      <c r="E24" s="8"/>
      <c r="F24" s="8"/>
      <c r="G24" s="8"/>
      <c r="H24" s="11"/>
      <c r="I24" s="11"/>
      <c r="J24" s="11"/>
      <c r="AD24" s="3"/>
    </row>
    <row r="25" spans="4:30" ht="12.75">
      <c r="D25" s="8"/>
      <c r="E25" s="8"/>
      <c r="F25" s="8"/>
      <c r="G25" s="8"/>
      <c r="H25" s="11"/>
      <c r="I25" s="11"/>
      <c r="J25" s="16"/>
      <c r="AD25" s="3"/>
    </row>
    <row r="26" spans="4:30" ht="12.75">
      <c r="D26" s="8"/>
      <c r="E26" s="8"/>
      <c r="F26" s="8"/>
      <c r="G26" s="8"/>
      <c r="H26" s="11"/>
      <c r="I26" s="11"/>
      <c r="J26" s="11"/>
      <c r="AD26" s="3"/>
    </row>
    <row r="27" spans="2:30" ht="18" customHeight="1">
      <c r="B27" s="77" t="s">
        <v>12</v>
      </c>
      <c r="C27" s="77"/>
      <c r="D27" s="77"/>
      <c r="E27" s="77"/>
      <c r="F27" s="77"/>
      <c r="G27" s="77"/>
      <c r="H27" s="77"/>
      <c r="I27" s="77"/>
      <c r="J27" s="77"/>
      <c r="AD27" s="3"/>
    </row>
    <row r="28" spans="2:30" ht="13.5" customHeight="1">
      <c r="B28" s="17"/>
      <c r="C28" s="17"/>
      <c r="E28" s="18"/>
      <c r="F28" s="19"/>
      <c r="G28" s="19"/>
      <c r="H28" s="18"/>
      <c r="I28" s="18"/>
      <c r="J28" s="18"/>
      <c r="AD28" s="20"/>
    </row>
    <row r="29" spans="2:10" ht="12.75">
      <c r="B29" s="21"/>
      <c r="C29" s="21"/>
      <c r="D29" s="97" t="s">
        <v>16</v>
      </c>
      <c r="E29" s="98"/>
      <c r="H29" s="111" t="s">
        <v>17</v>
      </c>
      <c r="I29" s="112"/>
      <c r="J29" s="20"/>
    </row>
    <row r="30" spans="2:45" ht="12.75">
      <c r="B30" s="99" t="s">
        <v>18</v>
      </c>
      <c r="C30" s="100"/>
      <c r="D30" s="22" t="s">
        <v>19</v>
      </c>
      <c r="E30" s="23" t="s">
        <v>20</v>
      </c>
      <c r="F30" s="24"/>
      <c r="G30" s="25"/>
      <c r="H30" s="7" t="s">
        <v>3</v>
      </c>
      <c r="I30" s="7" t="s">
        <v>26</v>
      </c>
      <c r="AO30" s="4"/>
      <c r="AS30" s="1"/>
    </row>
    <row r="31" spans="2:45" ht="12.75">
      <c r="B31" s="95" t="s">
        <v>21</v>
      </c>
      <c r="C31" s="96"/>
      <c r="D31" s="26" t="s">
        <v>22</v>
      </c>
      <c r="E31" s="27">
        <f>H13</f>
        <v>0</v>
      </c>
      <c r="F31" s="28"/>
      <c r="G31" s="29"/>
      <c r="H31" s="30">
        <f>H11*H12</f>
        <v>0</v>
      </c>
      <c r="I31" s="30">
        <f>I11*I12</f>
        <v>0</v>
      </c>
      <c r="AO31" s="4"/>
      <c r="AS31" s="1"/>
    </row>
    <row r="32" spans="2:45" ht="12.75">
      <c r="B32" s="95" t="s">
        <v>27</v>
      </c>
      <c r="C32" s="96"/>
      <c r="D32" s="31" t="e">
        <f>E32/$E$31</f>
        <v>#DIV/0!</v>
      </c>
      <c r="E32" s="71">
        <f>(H13+E35+E36)*0.12</f>
        <v>0</v>
      </c>
      <c r="F32" s="28"/>
      <c r="G32" s="29"/>
      <c r="H32" s="30"/>
      <c r="I32" s="30">
        <f>IF(I31&gt;615,(I31-615)*0.12,0)</f>
        <v>0</v>
      </c>
      <c r="AO32" s="4"/>
      <c r="AS32" s="1"/>
    </row>
    <row r="33" spans="2:45" ht="12.75">
      <c r="B33" s="95" t="s">
        <v>28</v>
      </c>
      <c r="C33" s="96"/>
      <c r="D33" s="31" t="e">
        <f>E33/$E$31</f>
        <v>#DIV/0!</v>
      </c>
      <c r="E33" s="71">
        <f>(H13+E35+E36)*0.05</f>
        <v>0</v>
      </c>
      <c r="F33" s="28"/>
      <c r="G33" s="29"/>
      <c r="H33" s="30"/>
      <c r="I33" s="30">
        <f>IF(I31&gt;615,(I31-615)*0.05,0)</f>
        <v>0</v>
      </c>
      <c r="AO33" s="4"/>
      <c r="AS33" s="1"/>
    </row>
    <row r="34" spans="2:45" ht="12.75">
      <c r="B34" s="95" t="s">
        <v>31</v>
      </c>
      <c r="C34" s="96"/>
      <c r="D34" s="31" t="e">
        <f>E34/$E$31</f>
        <v>#DIV/0!</v>
      </c>
      <c r="E34" s="71">
        <f>(H13+E35+E36)*0.02</f>
        <v>0</v>
      </c>
      <c r="F34" s="28"/>
      <c r="G34" s="29"/>
      <c r="H34" s="30"/>
      <c r="I34" s="30"/>
      <c r="AO34" s="4"/>
      <c r="AS34" s="1"/>
    </row>
    <row r="35" spans="2:45" ht="12.75">
      <c r="B35" s="95" t="s">
        <v>29</v>
      </c>
      <c r="C35" s="96"/>
      <c r="D35" s="31" t="e">
        <f>E35/$E$31</f>
        <v>#DIV/0!</v>
      </c>
      <c r="E35" s="71">
        <f>((H13/30*15)*30)/365</f>
        <v>0</v>
      </c>
      <c r="F35" s="28"/>
      <c r="G35" s="29"/>
      <c r="H35" s="30"/>
      <c r="I35" s="30"/>
      <c r="AO35" s="4"/>
      <c r="AS35" s="1"/>
    </row>
    <row r="36" spans="2:45" ht="12.75">
      <c r="B36" s="95" t="s">
        <v>30</v>
      </c>
      <c r="C36" s="96"/>
      <c r="D36" s="31" t="e">
        <f>E36/$E$31</f>
        <v>#DIV/0!</v>
      </c>
      <c r="E36" s="71">
        <f>(((((H13/30)*6)*0.25)*30)/365)</f>
        <v>0</v>
      </c>
      <c r="F36" s="28"/>
      <c r="G36" s="29"/>
      <c r="H36" s="30"/>
      <c r="I36" s="30"/>
      <c r="AO36" s="4"/>
      <c r="AS36" s="1"/>
    </row>
    <row r="37" spans="2:45" ht="13.5" thickBot="1">
      <c r="B37" s="95"/>
      <c r="C37" s="96"/>
      <c r="D37" s="31"/>
      <c r="E37" s="30"/>
      <c r="F37" s="28"/>
      <c r="G37" s="29"/>
      <c r="H37" s="33"/>
      <c r="I37" s="33"/>
      <c r="J37" s="34"/>
      <c r="AO37" s="4"/>
      <c r="AS37" s="1"/>
    </row>
    <row r="38" spans="2:45" ht="13.5" thickBot="1">
      <c r="B38" s="35"/>
      <c r="C38" s="35"/>
      <c r="D38" s="36"/>
      <c r="E38" s="35"/>
      <c r="F38" s="19"/>
      <c r="G38" s="19"/>
      <c r="H38" s="37">
        <f>SUM(H31:H37)</f>
        <v>0</v>
      </c>
      <c r="I38" s="38">
        <f>SUM(I31:I37)</f>
        <v>0</v>
      </c>
      <c r="AO38" s="4"/>
      <c r="AS38" s="1"/>
    </row>
    <row r="39" spans="2:13" ht="13.5" thickBot="1">
      <c r="B39" s="103" t="s">
        <v>23</v>
      </c>
      <c r="C39" s="104"/>
      <c r="D39" s="39" t="e">
        <f>SUM(D32:D37)</f>
        <v>#DIV/0!</v>
      </c>
      <c r="E39" s="40">
        <f>SUM(E31:E37)</f>
        <v>0</v>
      </c>
      <c r="F39" s="27"/>
      <c r="G39" s="27"/>
      <c r="H39" s="109">
        <f>SUM(H38:I38)</f>
        <v>0</v>
      </c>
      <c r="I39" s="110"/>
      <c r="J39" s="62"/>
      <c r="L39" s="1"/>
      <c r="M39" s="1"/>
    </row>
    <row r="40" spans="2:13" ht="12.75">
      <c r="B40" s="41"/>
      <c r="C40" s="41"/>
      <c r="D40" s="36"/>
      <c r="E40" s="27"/>
      <c r="F40" s="27"/>
      <c r="G40" s="27"/>
      <c r="H40" s="9"/>
      <c r="I40" s="42"/>
      <c r="J40" s="42"/>
      <c r="L40" s="43"/>
      <c r="M40" s="43"/>
    </row>
    <row r="41" spans="2:13" ht="12.75">
      <c r="B41" s="1"/>
      <c r="C41" s="1"/>
      <c r="D41" s="1"/>
      <c r="E41" s="1"/>
      <c r="F41" s="1"/>
      <c r="G41" s="1"/>
      <c r="H41" s="113"/>
      <c r="I41" s="113"/>
      <c r="J41" s="42"/>
      <c r="L41" s="43"/>
      <c r="M41" s="43"/>
    </row>
    <row r="42" spans="2:13" ht="18" customHeight="1">
      <c r="B42" s="77" t="s">
        <v>13</v>
      </c>
      <c r="C42" s="77"/>
      <c r="D42" s="77"/>
      <c r="E42" s="77"/>
      <c r="F42" s="77"/>
      <c r="G42" s="77"/>
      <c r="H42" s="77"/>
      <c r="I42" s="77"/>
      <c r="J42" s="77"/>
      <c r="L42" s="43"/>
      <c r="M42" s="43"/>
    </row>
    <row r="43" spans="2:13" ht="12.75">
      <c r="B43" s="17"/>
      <c r="C43" s="17"/>
      <c r="D43" s="17"/>
      <c r="E43" s="17"/>
      <c r="F43" s="17"/>
      <c r="G43" s="17"/>
      <c r="H43" s="17"/>
      <c r="I43" s="17"/>
      <c r="J43" s="17"/>
      <c r="M43" s="44"/>
    </row>
    <row r="44" spans="4:12" ht="12.75">
      <c r="D44" s="97" t="s">
        <v>16</v>
      </c>
      <c r="E44" s="98"/>
      <c r="H44" s="111" t="s">
        <v>17</v>
      </c>
      <c r="I44" s="112"/>
      <c r="J44" s="20"/>
      <c r="L44" s="45"/>
    </row>
    <row r="45" spans="2:45" ht="12.75">
      <c r="B45" s="99" t="s">
        <v>18</v>
      </c>
      <c r="C45" s="100"/>
      <c r="D45" s="22" t="s">
        <v>19</v>
      </c>
      <c r="E45" s="23" t="s">
        <v>20</v>
      </c>
      <c r="F45" s="24"/>
      <c r="G45" s="25"/>
      <c r="H45" s="7" t="s">
        <v>3</v>
      </c>
      <c r="I45" s="7" t="s">
        <v>26</v>
      </c>
      <c r="AO45" s="4"/>
      <c r="AS45" s="1"/>
    </row>
    <row r="46" spans="2:45" ht="12.75">
      <c r="B46" s="101" t="s">
        <v>21</v>
      </c>
      <c r="C46" s="102"/>
      <c r="D46" s="46" t="s">
        <v>22</v>
      </c>
      <c r="E46" s="47">
        <f>H13</f>
        <v>0</v>
      </c>
      <c r="F46" s="48"/>
      <c r="G46" s="49"/>
      <c r="H46" s="47">
        <f>H31</f>
        <v>0</v>
      </c>
      <c r="I46" s="47">
        <f>I31</f>
        <v>0</v>
      </c>
      <c r="AO46" s="4"/>
      <c r="AS46" s="1"/>
    </row>
    <row r="47" spans="2:45" ht="12.75">
      <c r="B47" s="101" t="s">
        <v>32</v>
      </c>
      <c r="C47" s="102"/>
      <c r="D47" s="73" t="e">
        <f>E47/$E$46</f>
        <v>#DIV/0!</v>
      </c>
      <c r="E47" s="30">
        <f>(H13+E36+E35)*0.03</f>
        <v>0</v>
      </c>
      <c r="F47" s="28"/>
      <c r="G47" s="29"/>
      <c r="H47" s="32"/>
      <c r="I47" s="30">
        <f>IF(I31&gt;615,(I31-615)*0.03,0)</f>
        <v>0</v>
      </c>
      <c r="AO47" s="4"/>
      <c r="AS47" s="1"/>
    </row>
    <row r="48" spans="2:45" ht="13.5" thickBot="1">
      <c r="B48" s="101"/>
      <c r="C48" s="102"/>
      <c r="D48" s="51"/>
      <c r="E48" s="30"/>
      <c r="F48" s="19"/>
      <c r="G48" s="29"/>
      <c r="H48" s="50"/>
      <c r="I48" s="50"/>
      <c r="K48" s="1"/>
      <c r="L48" s="1"/>
      <c r="AO48" s="4"/>
      <c r="AS48" s="1"/>
    </row>
    <row r="49" spans="2:45" ht="13.5" thickBot="1">
      <c r="B49" s="35"/>
      <c r="C49" s="35"/>
      <c r="D49" s="52"/>
      <c r="E49" s="35"/>
      <c r="F49" s="27"/>
      <c r="G49" s="27"/>
      <c r="H49" s="37">
        <f>SUM(H46:H48)</f>
        <v>0</v>
      </c>
      <c r="I49" s="38">
        <f>I46-I47</f>
        <v>0</v>
      </c>
      <c r="K49" s="1"/>
      <c r="L49" s="1"/>
      <c r="AO49" s="4"/>
      <c r="AS49" s="1"/>
    </row>
    <row r="50" spans="2:13" ht="13.5" thickBot="1">
      <c r="B50" s="105" t="s">
        <v>24</v>
      </c>
      <c r="C50" s="106"/>
      <c r="D50" s="53" t="e">
        <f>SUM(D47:D49)</f>
        <v>#DIV/0!</v>
      </c>
      <c r="E50" s="54">
        <f>E46-SUM(E47:E48)</f>
        <v>0</v>
      </c>
      <c r="F50" s="27"/>
      <c r="G50" s="27"/>
      <c r="H50" s="109">
        <f>SUM(H49:I49)</f>
        <v>0</v>
      </c>
      <c r="I50" s="110"/>
      <c r="J50" s="43"/>
      <c r="L50" s="1"/>
      <c r="M50" s="1"/>
    </row>
    <row r="51" spans="2:13" ht="12.75">
      <c r="B51" s="42"/>
      <c r="C51" s="42"/>
      <c r="D51" s="55"/>
      <c r="E51" s="43"/>
      <c r="F51" s="27"/>
      <c r="G51" s="27"/>
      <c r="H51" s="9"/>
      <c r="I51" s="9"/>
      <c r="J51" s="9"/>
      <c r="L51" s="43"/>
      <c r="M51" s="43"/>
    </row>
    <row r="52" spans="2:13" ht="12.75">
      <c r="B52" s="107" t="s">
        <v>25</v>
      </c>
      <c r="C52" s="107"/>
      <c r="D52" s="107"/>
      <c r="E52" s="107"/>
      <c r="F52" s="107"/>
      <c r="G52" s="107"/>
      <c r="H52" s="107"/>
      <c r="I52" s="107"/>
      <c r="J52" s="107"/>
      <c r="L52" s="43"/>
      <c r="M52" s="43"/>
    </row>
    <row r="53" spans="2:18" ht="12.75" customHeight="1"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"/>
      <c r="M53" s="56"/>
      <c r="N53" s="35"/>
      <c r="O53" s="35"/>
      <c r="P53" s="35"/>
      <c r="Q53" s="35"/>
      <c r="R53" s="35"/>
    </row>
    <row r="54" spans="2:18" ht="21.75" customHeight="1">
      <c r="B54" s="57"/>
      <c r="C54" s="57"/>
      <c r="D54" s="57"/>
      <c r="E54" s="57"/>
      <c r="F54" s="57"/>
      <c r="I54" s="57"/>
      <c r="J54" s="57"/>
      <c r="K54" s="57"/>
      <c r="L54" s="58"/>
      <c r="M54" s="56"/>
      <c r="N54" s="35"/>
      <c r="O54" s="59"/>
      <c r="P54" s="60"/>
      <c r="Q54" s="35"/>
      <c r="R54" s="35"/>
    </row>
    <row r="55" spans="2:11" ht="12.75">
      <c r="B55" s="35"/>
      <c r="C55" s="35"/>
      <c r="D55" s="35"/>
      <c r="E55" s="35"/>
      <c r="H55" s="35"/>
      <c r="I55" s="35"/>
      <c r="J55" s="35"/>
      <c r="K55" s="35"/>
    </row>
    <row r="56" spans="2:12" ht="12.75">
      <c r="B56" s="35"/>
      <c r="C56" s="35"/>
      <c r="D56" s="35"/>
      <c r="E56" s="35"/>
      <c r="H56" s="35"/>
      <c r="I56" s="35"/>
      <c r="J56" s="35"/>
      <c r="K56" s="35"/>
      <c r="L56" s="61"/>
    </row>
    <row r="57" spans="2:11" ht="12.75">
      <c r="B57" s="35"/>
      <c r="C57" s="35"/>
      <c r="D57" s="35"/>
      <c r="E57" s="60"/>
      <c r="H57" s="35"/>
      <c r="I57" s="35"/>
      <c r="J57" s="35"/>
      <c r="K57" s="35"/>
    </row>
    <row r="58" spans="2:11" ht="12.75">
      <c r="B58" s="35"/>
      <c r="C58" s="35"/>
      <c r="D58" s="35"/>
      <c r="E58" s="35"/>
      <c r="H58" s="35"/>
      <c r="I58" s="35"/>
      <c r="J58" s="35"/>
      <c r="K58" s="35"/>
    </row>
    <row r="59" spans="2:11" ht="12.75">
      <c r="B59" s="35"/>
      <c r="C59" s="35"/>
      <c r="D59" s="35"/>
      <c r="E59" s="35"/>
      <c r="H59" s="35"/>
      <c r="I59" s="35"/>
      <c r="J59" s="35"/>
      <c r="K59" s="35"/>
    </row>
    <row r="60" spans="2:11" ht="12.75">
      <c r="B60" s="35"/>
      <c r="C60" s="35"/>
      <c r="D60" s="35"/>
      <c r="E60" s="35"/>
      <c r="H60" s="35"/>
      <c r="I60" s="35"/>
      <c r="J60" s="35"/>
      <c r="K60" s="35"/>
    </row>
    <row r="61" spans="2:11" ht="12.75">
      <c r="B61" s="35"/>
      <c r="C61" s="35"/>
      <c r="D61" s="35"/>
      <c r="E61" s="35"/>
      <c r="H61" s="35"/>
      <c r="I61" s="35"/>
      <c r="J61" s="35"/>
      <c r="K61" s="35"/>
    </row>
    <row r="62" spans="2:11" ht="12.75">
      <c r="B62" s="35"/>
      <c r="C62" s="35"/>
      <c r="D62" s="35"/>
      <c r="E62" s="35"/>
      <c r="H62" s="35"/>
      <c r="I62" s="35"/>
      <c r="J62" s="35"/>
      <c r="K62" s="35"/>
    </row>
    <row r="63" spans="2:11" ht="12.75">
      <c r="B63" s="35"/>
      <c r="C63" s="35"/>
      <c r="D63" s="35"/>
      <c r="E63" s="35"/>
      <c r="H63" s="35"/>
      <c r="I63" s="35"/>
      <c r="J63" s="35"/>
      <c r="K63" s="35"/>
    </row>
    <row r="64" spans="2:11" ht="12.75">
      <c r="B64" s="35"/>
      <c r="C64" s="35"/>
      <c r="D64" s="35"/>
      <c r="E64" s="35"/>
      <c r="H64" s="35"/>
      <c r="I64" s="35"/>
      <c r="J64" s="35"/>
      <c r="K64" s="35"/>
    </row>
    <row r="65" spans="2:11" ht="12.75">
      <c r="B65" s="35"/>
      <c r="C65" s="35"/>
      <c r="D65" s="35"/>
      <c r="E65" s="35"/>
      <c r="H65" s="35"/>
      <c r="I65" s="35"/>
      <c r="J65" s="35"/>
      <c r="K65" s="35"/>
    </row>
    <row r="66" spans="2:11" ht="12.75">
      <c r="B66" s="35"/>
      <c r="C66" s="35"/>
      <c r="D66" s="35"/>
      <c r="E66" s="35"/>
      <c r="H66" s="35"/>
      <c r="I66" s="35"/>
      <c r="J66" s="35"/>
      <c r="K66" s="35"/>
    </row>
    <row r="67" spans="2:11" ht="12.75">
      <c r="B67" s="35"/>
      <c r="C67" s="35"/>
      <c r="D67" s="35"/>
      <c r="E67" s="35"/>
      <c r="H67" s="35"/>
      <c r="I67" s="35"/>
      <c r="J67" s="35"/>
      <c r="K67" s="35"/>
    </row>
    <row r="68" spans="2:11" ht="12.75">
      <c r="B68" s="35"/>
      <c r="C68" s="35"/>
      <c r="D68" s="35"/>
      <c r="E68" s="35"/>
      <c r="H68" s="35"/>
      <c r="I68" s="35"/>
      <c r="J68" s="35"/>
      <c r="K68" s="35"/>
    </row>
    <row r="69" spans="2:11" ht="12.75">
      <c r="B69" s="35"/>
      <c r="C69" s="35"/>
      <c r="D69" s="35"/>
      <c r="E69" s="35"/>
      <c r="H69" s="35"/>
      <c r="I69" s="35"/>
      <c r="J69" s="35"/>
      <c r="K69" s="35"/>
    </row>
    <row r="70" spans="2:11" ht="12.75">
      <c r="B70" s="35"/>
      <c r="C70" s="35"/>
      <c r="D70" s="35"/>
      <c r="E70" s="35"/>
      <c r="H70" s="35"/>
      <c r="I70" s="35"/>
      <c r="J70" s="35"/>
      <c r="K70" s="35"/>
    </row>
    <row r="71" spans="2:11" ht="12.75">
      <c r="B71" s="35"/>
      <c r="C71" s="35"/>
      <c r="D71" s="35"/>
      <c r="E71" s="35"/>
      <c r="H71" s="35"/>
      <c r="I71" s="35"/>
      <c r="J71" s="35"/>
      <c r="K71" s="35"/>
    </row>
    <row r="72" spans="2:11" ht="12.75">
      <c r="B72" s="35"/>
      <c r="C72" s="35"/>
      <c r="D72" s="35"/>
      <c r="E72" s="35"/>
      <c r="H72" s="35"/>
      <c r="I72" s="35"/>
      <c r="J72" s="35"/>
      <c r="K72" s="35"/>
    </row>
    <row r="73" spans="2:11" ht="12.75">
      <c r="B73" s="35"/>
      <c r="C73" s="35"/>
      <c r="D73" s="35"/>
      <c r="E73" s="35"/>
      <c r="H73" s="35"/>
      <c r="I73" s="35"/>
      <c r="J73" s="35"/>
      <c r="K73" s="35"/>
    </row>
  </sheetData>
  <mergeCells count="45">
    <mergeCell ref="H13:I13"/>
    <mergeCell ref="H29:I29"/>
    <mergeCell ref="H39:I39"/>
    <mergeCell ref="H50:I50"/>
    <mergeCell ref="H44:I44"/>
    <mergeCell ref="H41:I41"/>
    <mergeCell ref="B27:J27"/>
    <mergeCell ref="D29:E29"/>
    <mergeCell ref="B30:C30"/>
    <mergeCell ref="B31:C31"/>
    <mergeCell ref="B52:J52"/>
    <mergeCell ref="B53:K53"/>
    <mergeCell ref="B47:C47"/>
    <mergeCell ref="B48:C48"/>
    <mergeCell ref="B46:C46"/>
    <mergeCell ref="B39:C39"/>
    <mergeCell ref="B42:J42"/>
    <mergeCell ref="B50:C50"/>
    <mergeCell ref="B36:C36"/>
    <mergeCell ref="B37:C37"/>
    <mergeCell ref="D44:E44"/>
    <mergeCell ref="B45:C45"/>
    <mergeCell ref="B32:C32"/>
    <mergeCell ref="B33:C33"/>
    <mergeCell ref="B34:C34"/>
    <mergeCell ref="B35:C35"/>
    <mergeCell ref="G20:H20"/>
    <mergeCell ref="B22:F22"/>
    <mergeCell ref="G22:H22"/>
    <mergeCell ref="B23:F23"/>
    <mergeCell ref="G23:H23"/>
    <mergeCell ref="D13:G13"/>
    <mergeCell ref="B16:J16"/>
    <mergeCell ref="E18:F18"/>
    <mergeCell ref="G18:H18"/>
    <mergeCell ref="J18:J20"/>
    <mergeCell ref="B19:D19"/>
    <mergeCell ref="E19:F19"/>
    <mergeCell ref="G19:H19"/>
    <mergeCell ref="B20:D20"/>
    <mergeCell ref="E20:F20"/>
    <mergeCell ref="B6:J6"/>
    <mergeCell ref="B8:J8"/>
    <mergeCell ref="D11:G11"/>
    <mergeCell ref="D12:G12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ACCOR SERVICIOS EMPRESARIALES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tmkgte01</dc:creator>
  <cp:keywords/>
  <dc:description/>
  <cp:lastModifiedBy>tmkgte01</cp:lastModifiedBy>
  <dcterms:created xsi:type="dcterms:W3CDTF">2007-05-15T17:23:45Z</dcterms:created>
  <dcterms:modified xsi:type="dcterms:W3CDTF">2007-05-24T21:45:58Z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